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ethhess/Downloads/"/>
    </mc:Choice>
  </mc:AlternateContent>
  <xr:revisionPtr revIDLastSave="0" documentId="8_{92C69E2F-B915-9B49-8803-1495980E4D18}" xr6:coauthVersionLast="47" xr6:coauthVersionMax="47" xr10:uidLastSave="{00000000-0000-0000-0000-000000000000}"/>
  <bookViews>
    <workbookView xWindow="0" yWindow="740" windowWidth="34560" windowHeight="21600" xr2:uid="{AB111F31-BBE2-C542-B1C5-7C8396849915}"/>
  </bookViews>
  <sheets>
    <sheet name="Core GP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D39" i="1"/>
  <c r="E38" i="1"/>
  <c r="F38" i="1" s="1"/>
  <c r="D38" i="1"/>
  <c r="E37" i="1"/>
  <c r="F37" i="1" s="1"/>
  <c r="D37" i="1"/>
  <c r="E36" i="1"/>
  <c r="F36" i="1" s="1"/>
  <c r="D36" i="1"/>
  <c r="E35" i="1"/>
  <c r="F35" i="1" s="1"/>
  <c r="D35" i="1"/>
  <c r="E34" i="1"/>
  <c r="F34" i="1" s="1"/>
  <c r="D34" i="1"/>
  <c r="E33" i="1"/>
  <c r="F33" i="1" s="1"/>
  <c r="D33" i="1"/>
  <c r="E32" i="1"/>
  <c r="F32" i="1" s="1"/>
  <c r="D32" i="1"/>
  <c r="F31" i="1"/>
  <c r="E31" i="1"/>
  <c r="D31" i="1"/>
  <c r="E30" i="1"/>
  <c r="F30" i="1" s="1"/>
  <c r="D30" i="1"/>
  <c r="E29" i="1"/>
  <c r="F29" i="1" s="1"/>
  <c r="D29" i="1"/>
  <c r="E28" i="1"/>
  <c r="F28" i="1" s="1"/>
  <c r="D28" i="1"/>
  <c r="E27" i="1"/>
  <c r="F27" i="1" s="1"/>
  <c r="D27" i="1"/>
  <c r="E26" i="1"/>
  <c r="F26" i="1" s="1"/>
  <c r="D26" i="1"/>
  <c r="E25" i="1"/>
  <c r="F25" i="1" s="1"/>
  <c r="D25" i="1"/>
  <c r="E24" i="1"/>
  <c r="F24" i="1" s="1"/>
  <c r="D24" i="1"/>
  <c r="F23" i="1"/>
  <c r="D23" i="1"/>
  <c r="E22" i="1"/>
  <c r="F22" i="1" s="1"/>
  <c r="D22" i="1"/>
  <c r="E21" i="1"/>
  <c r="F21" i="1" s="1"/>
  <c r="D21" i="1"/>
  <c r="F20" i="1"/>
  <c r="D20" i="1"/>
  <c r="E19" i="1"/>
  <c r="F19" i="1" s="1"/>
  <c r="D19" i="1"/>
  <c r="C19" i="1"/>
  <c r="B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D40" i="1" s="1"/>
  <c r="F40" i="1" l="1"/>
  <c r="F41" i="1" s="1"/>
</calcChain>
</file>

<file path=xl/sharedStrings.xml><?xml version="1.0" encoding="utf-8"?>
<sst xmlns="http://schemas.openxmlformats.org/spreadsheetml/2006/main" count="56" uniqueCount="56">
  <si>
    <t>ME Core GPA Calculator</t>
  </si>
  <si>
    <t>Step 1.  Enter the letter grades (A+ =&gt; F) for all core courses completed in colunm E (include all "F" grades).</t>
  </si>
  <si>
    <t>(Note that the Crs Taken and Quality Pts columns will be computed automatically)</t>
  </si>
  <si>
    <t>Step 2.  For any courses you have yet to take, leave these grades blank.</t>
  </si>
  <si>
    <t>Step 3.  If you have repeated any courses, the new grade replaces the old grade in the GPA Calculation.</t>
  </si>
  <si>
    <t xml:space="preserve">Step 4.  If you have taken any non-standard Core courses (e.g., MA 271, PHYS 251, PHYS 271, etc.) </t>
  </si>
  <si>
    <t xml:space="preserve">             remember to adjust the credit hours in Column C (e.g., PHYS 251 is 5 crs not 3 crs).</t>
  </si>
  <si>
    <t>Step 5.  The ME Core GPA will be calculated automatically in cell F48.</t>
  </si>
  <si>
    <t>Core Course</t>
  </si>
  <si>
    <t>Crs Hrs</t>
  </si>
  <si>
    <t>Crs Taken</t>
  </si>
  <si>
    <t>Let Grade</t>
  </si>
  <si>
    <t>Qual. Pts.</t>
  </si>
  <si>
    <t>MA 261</t>
  </si>
  <si>
    <t>ME 200</t>
  </si>
  <si>
    <t>ME 270</t>
  </si>
  <si>
    <t>ME 290</t>
  </si>
  <si>
    <t>PHYS 272</t>
  </si>
  <si>
    <t>course was taken in place of PHYS 241.</t>
  </si>
  <si>
    <t>ECE 201/20001</t>
  </si>
  <si>
    <t>ECE 207/20007</t>
  </si>
  <si>
    <t>MA 262</t>
  </si>
  <si>
    <t>MA 265</t>
  </si>
  <si>
    <t>MA 266</t>
  </si>
  <si>
    <t>ME 239</t>
  </si>
  <si>
    <t>ME 264</t>
  </si>
  <si>
    <t>ME 274</t>
  </si>
  <si>
    <t>ME 30801</t>
  </si>
  <si>
    <t>ME 308</t>
  </si>
  <si>
    <t>ME 323</t>
  </si>
  <si>
    <t>ME 32301</t>
  </si>
  <si>
    <t>ME 365</t>
  </si>
  <si>
    <t>MSE 230</t>
  </si>
  <si>
    <t>ME 375</t>
  </si>
  <si>
    <t>ME 364</t>
  </si>
  <si>
    <t>ME 354</t>
  </si>
  <si>
    <t xml:space="preserve">ME 315 </t>
  </si>
  <si>
    <t>ME 463</t>
  </si>
  <si>
    <t>Totals =</t>
  </si>
  <si>
    <t>ME Core GPA  =</t>
  </si>
  <si>
    <t>Look Up Table</t>
  </si>
  <si>
    <t>Letter Grd</t>
  </si>
  <si>
    <t>Num Grd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</si>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</sst>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/>
    <xf numFmtId="0" fontId="0" fillId="0" borderId="0" xfId="0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8" xfId="0" applyFont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6" xfId="0" applyBorder="1"/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e_ugrad_office/workingfolder/_Plan%20of%20Study.xlsx" TargetMode="External"/><Relationship Id="rId1" Type="http://schemas.openxmlformats.org/officeDocument/2006/relationships/externalLinkPath" Target="/Volumes/me_ugrad_office/workingfolder/_Plan%20of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Standard 4 year - No Summer"/>
      <sheetName val="Plan of Study"/>
      <sheetName val="Checklist"/>
      <sheetName val="Core GPA"/>
      <sheetName val=" Standard 4 year - Spring 463 n"/>
      <sheetName val="Study Abroad Example"/>
    </sheetNames>
    <sheetDataSet>
      <sheetData sheetId="0"/>
      <sheetData sheetId="1">
        <row r="26">
          <cell r="B26" t="str">
            <v>PHYS 241</v>
          </cell>
          <cell r="E26">
            <v>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9CA9-326F-3A43-AE2C-9C33BB496A27}">
  <dimension ref="A1:N57"/>
  <sheetViews>
    <sheetView tabSelected="1" topLeftCell="A7" workbookViewId="0">
      <selection activeCell="E15" sqref="E15"/>
    </sheetView>
  </sheetViews>
  <sheetFormatPr baseColWidth="10" defaultColWidth="8.83203125" defaultRowHeight="15" x14ac:dyDescent="0.2"/>
  <cols>
    <col min="1" max="1" width="9.1640625" customWidth="1"/>
    <col min="2" max="2" width="15.83203125" style="4" customWidth="1"/>
    <col min="3" max="6" width="10.33203125" customWidth="1"/>
    <col min="10" max="10" width="11.6640625" customWidth="1"/>
    <col min="257" max="257" width="9.1640625" customWidth="1"/>
    <col min="258" max="258" width="15.83203125" customWidth="1"/>
    <col min="259" max="262" width="10.33203125" customWidth="1"/>
    <col min="266" max="266" width="11.6640625" customWidth="1"/>
    <col min="513" max="513" width="9.1640625" customWidth="1"/>
    <col min="514" max="514" width="15.83203125" customWidth="1"/>
    <col min="515" max="518" width="10.33203125" customWidth="1"/>
    <col min="522" max="522" width="11.6640625" customWidth="1"/>
    <col min="769" max="769" width="9.1640625" customWidth="1"/>
    <col min="770" max="770" width="15.83203125" customWidth="1"/>
    <col min="771" max="774" width="10.33203125" customWidth="1"/>
    <col min="778" max="778" width="11.6640625" customWidth="1"/>
    <col min="1025" max="1025" width="9.1640625" customWidth="1"/>
    <col min="1026" max="1026" width="15.83203125" customWidth="1"/>
    <col min="1027" max="1030" width="10.33203125" customWidth="1"/>
    <col min="1034" max="1034" width="11.6640625" customWidth="1"/>
    <col min="1281" max="1281" width="9.1640625" customWidth="1"/>
    <col min="1282" max="1282" width="15.83203125" customWidth="1"/>
    <col min="1283" max="1286" width="10.33203125" customWidth="1"/>
    <col min="1290" max="1290" width="11.6640625" customWidth="1"/>
    <col min="1537" max="1537" width="9.1640625" customWidth="1"/>
    <col min="1538" max="1538" width="15.83203125" customWidth="1"/>
    <col min="1539" max="1542" width="10.33203125" customWidth="1"/>
    <col min="1546" max="1546" width="11.6640625" customWidth="1"/>
    <col min="1793" max="1793" width="9.1640625" customWidth="1"/>
    <col min="1794" max="1794" width="15.83203125" customWidth="1"/>
    <col min="1795" max="1798" width="10.33203125" customWidth="1"/>
    <col min="1802" max="1802" width="11.6640625" customWidth="1"/>
    <col min="2049" max="2049" width="9.1640625" customWidth="1"/>
    <col min="2050" max="2050" width="15.83203125" customWidth="1"/>
    <col min="2051" max="2054" width="10.33203125" customWidth="1"/>
    <col min="2058" max="2058" width="11.6640625" customWidth="1"/>
    <col min="2305" max="2305" width="9.1640625" customWidth="1"/>
    <col min="2306" max="2306" width="15.83203125" customWidth="1"/>
    <col min="2307" max="2310" width="10.33203125" customWidth="1"/>
    <col min="2314" max="2314" width="11.6640625" customWidth="1"/>
    <col min="2561" max="2561" width="9.1640625" customWidth="1"/>
    <col min="2562" max="2562" width="15.83203125" customWidth="1"/>
    <col min="2563" max="2566" width="10.33203125" customWidth="1"/>
    <col min="2570" max="2570" width="11.6640625" customWidth="1"/>
    <col min="2817" max="2817" width="9.1640625" customWidth="1"/>
    <col min="2818" max="2818" width="15.83203125" customWidth="1"/>
    <col min="2819" max="2822" width="10.33203125" customWidth="1"/>
    <col min="2826" max="2826" width="11.6640625" customWidth="1"/>
    <col min="3073" max="3073" width="9.1640625" customWidth="1"/>
    <col min="3074" max="3074" width="15.83203125" customWidth="1"/>
    <col min="3075" max="3078" width="10.33203125" customWidth="1"/>
    <col min="3082" max="3082" width="11.6640625" customWidth="1"/>
    <col min="3329" max="3329" width="9.1640625" customWidth="1"/>
    <col min="3330" max="3330" width="15.83203125" customWidth="1"/>
    <col min="3331" max="3334" width="10.33203125" customWidth="1"/>
    <col min="3338" max="3338" width="11.6640625" customWidth="1"/>
    <col min="3585" max="3585" width="9.1640625" customWidth="1"/>
    <col min="3586" max="3586" width="15.83203125" customWidth="1"/>
    <col min="3587" max="3590" width="10.33203125" customWidth="1"/>
    <col min="3594" max="3594" width="11.6640625" customWidth="1"/>
    <col min="3841" max="3841" width="9.1640625" customWidth="1"/>
    <col min="3842" max="3842" width="15.83203125" customWidth="1"/>
    <col min="3843" max="3846" width="10.33203125" customWidth="1"/>
    <col min="3850" max="3850" width="11.6640625" customWidth="1"/>
    <col min="4097" max="4097" width="9.1640625" customWidth="1"/>
    <col min="4098" max="4098" width="15.83203125" customWidth="1"/>
    <col min="4099" max="4102" width="10.33203125" customWidth="1"/>
    <col min="4106" max="4106" width="11.6640625" customWidth="1"/>
    <col min="4353" max="4353" width="9.1640625" customWidth="1"/>
    <col min="4354" max="4354" width="15.83203125" customWidth="1"/>
    <col min="4355" max="4358" width="10.33203125" customWidth="1"/>
    <col min="4362" max="4362" width="11.6640625" customWidth="1"/>
    <col min="4609" max="4609" width="9.1640625" customWidth="1"/>
    <col min="4610" max="4610" width="15.83203125" customWidth="1"/>
    <col min="4611" max="4614" width="10.33203125" customWidth="1"/>
    <col min="4618" max="4618" width="11.6640625" customWidth="1"/>
    <col min="4865" max="4865" width="9.1640625" customWidth="1"/>
    <col min="4866" max="4866" width="15.83203125" customWidth="1"/>
    <col min="4867" max="4870" width="10.33203125" customWidth="1"/>
    <col min="4874" max="4874" width="11.6640625" customWidth="1"/>
    <col min="5121" max="5121" width="9.1640625" customWidth="1"/>
    <col min="5122" max="5122" width="15.83203125" customWidth="1"/>
    <col min="5123" max="5126" width="10.33203125" customWidth="1"/>
    <col min="5130" max="5130" width="11.6640625" customWidth="1"/>
    <col min="5377" max="5377" width="9.1640625" customWidth="1"/>
    <col min="5378" max="5378" width="15.83203125" customWidth="1"/>
    <col min="5379" max="5382" width="10.33203125" customWidth="1"/>
    <col min="5386" max="5386" width="11.6640625" customWidth="1"/>
    <col min="5633" max="5633" width="9.1640625" customWidth="1"/>
    <col min="5634" max="5634" width="15.83203125" customWidth="1"/>
    <col min="5635" max="5638" width="10.33203125" customWidth="1"/>
    <col min="5642" max="5642" width="11.6640625" customWidth="1"/>
    <col min="5889" max="5889" width="9.1640625" customWidth="1"/>
    <col min="5890" max="5890" width="15.83203125" customWidth="1"/>
    <col min="5891" max="5894" width="10.33203125" customWidth="1"/>
    <col min="5898" max="5898" width="11.6640625" customWidth="1"/>
    <col min="6145" max="6145" width="9.1640625" customWidth="1"/>
    <col min="6146" max="6146" width="15.83203125" customWidth="1"/>
    <col min="6147" max="6150" width="10.33203125" customWidth="1"/>
    <col min="6154" max="6154" width="11.6640625" customWidth="1"/>
    <col min="6401" max="6401" width="9.1640625" customWidth="1"/>
    <col min="6402" max="6402" width="15.83203125" customWidth="1"/>
    <col min="6403" max="6406" width="10.33203125" customWidth="1"/>
    <col min="6410" max="6410" width="11.6640625" customWidth="1"/>
    <col min="6657" max="6657" width="9.1640625" customWidth="1"/>
    <col min="6658" max="6658" width="15.83203125" customWidth="1"/>
    <col min="6659" max="6662" width="10.33203125" customWidth="1"/>
    <col min="6666" max="6666" width="11.6640625" customWidth="1"/>
    <col min="6913" max="6913" width="9.1640625" customWidth="1"/>
    <col min="6914" max="6914" width="15.83203125" customWidth="1"/>
    <col min="6915" max="6918" width="10.33203125" customWidth="1"/>
    <col min="6922" max="6922" width="11.6640625" customWidth="1"/>
    <col min="7169" max="7169" width="9.1640625" customWidth="1"/>
    <col min="7170" max="7170" width="15.83203125" customWidth="1"/>
    <col min="7171" max="7174" width="10.33203125" customWidth="1"/>
    <col min="7178" max="7178" width="11.6640625" customWidth="1"/>
    <col min="7425" max="7425" width="9.1640625" customWidth="1"/>
    <col min="7426" max="7426" width="15.83203125" customWidth="1"/>
    <col min="7427" max="7430" width="10.33203125" customWidth="1"/>
    <col min="7434" max="7434" width="11.6640625" customWidth="1"/>
    <col min="7681" max="7681" width="9.1640625" customWidth="1"/>
    <col min="7682" max="7682" width="15.83203125" customWidth="1"/>
    <col min="7683" max="7686" width="10.33203125" customWidth="1"/>
    <col min="7690" max="7690" width="11.6640625" customWidth="1"/>
    <col min="7937" max="7937" width="9.1640625" customWidth="1"/>
    <col min="7938" max="7938" width="15.83203125" customWidth="1"/>
    <col min="7939" max="7942" width="10.33203125" customWidth="1"/>
    <col min="7946" max="7946" width="11.6640625" customWidth="1"/>
    <col min="8193" max="8193" width="9.1640625" customWidth="1"/>
    <col min="8194" max="8194" width="15.83203125" customWidth="1"/>
    <col min="8195" max="8198" width="10.33203125" customWidth="1"/>
    <col min="8202" max="8202" width="11.6640625" customWidth="1"/>
    <col min="8449" max="8449" width="9.1640625" customWidth="1"/>
    <col min="8450" max="8450" width="15.83203125" customWidth="1"/>
    <col min="8451" max="8454" width="10.33203125" customWidth="1"/>
    <col min="8458" max="8458" width="11.6640625" customWidth="1"/>
    <col min="8705" max="8705" width="9.1640625" customWidth="1"/>
    <col min="8706" max="8706" width="15.83203125" customWidth="1"/>
    <col min="8707" max="8710" width="10.33203125" customWidth="1"/>
    <col min="8714" max="8714" width="11.6640625" customWidth="1"/>
    <col min="8961" max="8961" width="9.1640625" customWidth="1"/>
    <col min="8962" max="8962" width="15.83203125" customWidth="1"/>
    <col min="8963" max="8966" width="10.33203125" customWidth="1"/>
    <col min="8970" max="8970" width="11.6640625" customWidth="1"/>
    <col min="9217" max="9217" width="9.1640625" customWidth="1"/>
    <col min="9218" max="9218" width="15.83203125" customWidth="1"/>
    <col min="9219" max="9222" width="10.33203125" customWidth="1"/>
    <col min="9226" max="9226" width="11.6640625" customWidth="1"/>
    <col min="9473" max="9473" width="9.1640625" customWidth="1"/>
    <col min="9474" max="9474" width="15.83203125" customWidth="1"/>
    <col min="9475" max="9478" width="10.33203125" customWidth="1"/>
    <col min="9482" max="9482" width="11.6640625" customWidth="1"/>
    <col min="9729" max="9729" width="9.1640625" customWidth="1"/>
    <col min="9730" max="9730" width="15.83203125" customWidth="1"/>
    <col min="9731" max="9734" width="10.33203125" customWidth="1"/>
    <col min="9738" max="9738" width="11.6640625" customWidth="1"/>
    <col min="9985" max="9985" width="9.1640625" customWidth="1"/>
    <col min="9986" max="9986" width="15.83203125" customWidth="1"/>
    <col min="9987" max="9990" width="10.33203125" customWidth="1"/>
    <col min="9994" max="9994" width="11.6640625" customWidth="1"/>
    <col min="10241" max="10241" width="9.1640625" customWidth="1"/>
    <col min="10242" max="10242" width="15.83203125" customWidth="1"/>
    <col min="10243" max="10246" width="10.33203125" customWidth="1"/>
    <col min="10250" max="10250" width="11.6640625" customWidth="1"/>
    <col min="10497" max="10497" width="9.1640625" customWidth="1"/>
    <col min="10498" max="10498" width="15.83203125" customWidth="1"/>
    <col min="10499" max="10502" width="10.33203125" customWidth="1"/>
    <col min="10506" max="10506" width="11.6640625" customWidth="1"/>
    <col min="10753" max="10753" width="9.1640625" customWidth="1"/>
    <col min="10754" max="10754" width="15.83203125" customWidth="1"/>
    <col min="10755" max="10758" width="10.33203125" customWidth="1"/>
    <col min="10762" max="10762" width="11.6640625" customWidth="1"/>
    <col min="11009" max="11009" width="9.1640625" customWidth="1"/>
    <col min="11010" max="11010" width="15.83203125" customWidth="1"/>
    <col min="11011" max="11014" width="10.33203125" customWidth="1"/>
    <col min="11018" max="11018" width="11.6640625" customWidth="1"/>
    <col min="11265" max="11265" width="9.1640625" customWidth="1"/>
    <col min="11266" max="11266" width="15.83203125" customWidth="1"/>
    <col min="11267" max="11270" width="10.33203125" customWidth="1"/>
    <col min="11274" max="11274" width="11.6640625" customWidth="1"/>
    <col min="11521" max="11521" width="9.1640625" customWidth="1"/>
    <col min="11522" max="11522" width="15.83203125" customWidth="1"/>
    <col min="11523" max="11526" width="10.33203125" customWidth="1"/>
    <col min="11530" max="11530" width="11.6640625" customWidth="1"/>
    <col min="11777" max="11777" width="9.1640625" customWidth="1"/>
    <col min="11778" max="11778" width="15.83203125" customWidth="1"/>
    <col min="11779" max="11782" width="10.33203125" customWidth="1"/>
    <col min="11786" max="11786" width="11.6640625" customWidth="1"/>
    <col min="12033" max="12033" width="9.1640625" customWidth="1"/>
    <col min="12034" max="12034" width="15.83203125" customWidth="1"/>
    <col min="12035" max="12038" width="10.33203125" customWidth="1"/>
    <col min="12042" max="12042" width="11.6640625" customWidth="1"/>
    <col min="12289" max="12289" width="9.1640625" customWidth="1"/>
    <col min="12290" max="12290" width="15.83203125" customWidth="1"/>
    <col min="12291" max="12294" width="10.33203125" customWidth="1"/>
    <col min="12298" max="12298" width="11.6640625" customWidth="1"/>
    <col min="12545" max="12545" width="9.1640625" customWidth="1"/>
    <col min="12546" max="12546" width="15.83203125" customWidth="1"/>
    <col min="12547" max="12550" width="10.33203125" customWidth="1"/>
    <col min="12554" max="12554" width="11.6640625" customWidth="1"/>
    <col min="12801" max="12801" width="9.1640625" customWidth="1"/>
    <col min="12802" max="12802" width="15.83203125" customWidth="1"/>
    <col min="12803" max="12806" width="10.33203125" customWidth="1"/>
    <col min="12810" max="12810" width="11.6640625" customWidth="1"/>
    <col min="13057" max="13057" width="9.1640625" customWidth="1"/>
    <col min="13058" max="13058" width="15.83203125" customWidth="1"/>
    <col min="13059" max="13062" width="10.33203125" customWidth="1"/>
    <col min="13066" max="13066" width="11.6640625" customWidth="1"/>
    <col min="13313" max="13313" width="9.1640625" customWidth="1"/>
    <col min="13314" max="13314" width="15.83203125" customWidth="1"/>
    <col min="13315" max="13318" width="10.33203125" customWidth="1"/>
    <col min="13322" max="13322" width="11.6640625" customWidth="1"/>
    <col min="13569" max="13569" width="9.1640625" customWidth="1"/>
    <col min="13570" max="13570" width="15.83203125" customWidth="1"/>
    <col min="13571" max="13574" width="10.33203125" customWidth="1"/>
    <col min="13578" max="13578" width="11.6640625" customWidth="1"/>
    <col min="13825" max="13825" width="9.1640625" customWidth="1"/>
    <col min="13826" max="13826" width="15.83203125" customWidth="1"/>
    <col min="13827" max="13830" width="10.33203125" customWidth="1"/>
    <col min="13834" max="13834" width="11.6640625" customWidth="1"/>
    <col min="14081" max="14081" width="9.1640625" customWidth="1"/>
    <col min="14082" max="14082" width="15.83203125" customWidth="1"/>
    <col min="14083" max="14086" width="10.33203125" customWidth="1"/>
    <col min="14090" max="14090" width="11.6640625" customWidth="1"/>
    <col min="14337" max="14337" width="9.1640625" customWidth="1"/>
    <col min="14338" max="14338" width="15.83203125" customWidth="1"/>
    <col min="14339" max="14342" width="10.33203125" customWidth="1"/>
    <col min="14346" max="14346" width="11.6640625" customWidth="1"/>
    <col min="14593" max="14593" width="9.1640625" customWidth="1"/>
    <col min="14594" max="14594" width="15.83203125" customWidth="1"/>
    <col min="14595" max="14598" width="10.33203125" customWidth="1"/>
    <col min="14602" max="14602" width="11.6640625" customWidth="1"/>
    <col min="14849" max="14849" width="9.1640625" customWidth="1"/>
    <col min="14850" max="14850" width="15.83203125" customWidth="1"/>
    <col min="14851" max="14854" width="10.33203125" customWidth="1"/>
    <col min="14858" max="14858" width="11.6640625" customWidth="1"/>
    <col min="15105" max="15105" width="9.1640625" customWidth="1"/>
    <col min="15106" max="15106" width="15.83203125" customWidth="1"/>
    <col min="15107" max="15110" width="10.33203125" customWidth="1"/>
    <col min="15114" max="15114" width="11.6640625" customWidth="1"/>
    <col min="15361" max="15361" width="9.1640625" customWidth="1"/>
    <col min="15362" max="15362" width="15.83203125" customWidth="1"/>
    <col min="15363" max="15366" width="10.33203125" customWidth="1"/>
    <col min="15370" max="15370" width="11.6640625" customWidth="1"/>
    <col min="15617" max="15617" width="9.1640625" customWidth="1"/>
    <col min="15618" max="15618" width="15.83203125" customWidth="1"/>
    <col min="15619" max="15622" width="10.33203125" customWidth="1"/>
    <col min="15626" max="15626" width="11.6640625" customWidth="1"/>
    <col min="15873" max="15873" width="9.1640625" customWidth="1"/>
    <col min="15874" max="15874" width="15.83203125" customWidth="1"/>
    <col min="15875" max="15878" width="10.33203125" customWidth="1"/>
    <col min="15882" max="15882" width="11.6640625" customWidth="1"/>
    <col min="16129" max="16129" width="9.1640625" customWidth="1"/>
    <col min="16130" max="16130" width="15.83203125" customWidth="1"/>
    <col min="16131" max="16134" width="10.33203125" customWidth="1"/>
    <col min="16138" max="16138" width="11.6640625" customWidth="1"/>
  </cols>
  <sheetData>
    <row r="1" spans="1:10" ht="2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 t="s">
        <v>2</v>
      </c>
      <c r="C3" s="3"/>
      <c r="D3" s="3"/>
      <c r="E3" s="3"/>
      <c r="F3" s="3"/>
      <c r="G3" s="3"/>
      <c r="H3" s="3"/>
      <c r="I3" s="3"/>
      <c r="J3" s="3"/>
    </row>
    <row r="4" spans="1:10" ht="6.75" customHeight="1" x14ac:dyDescent="0.2">
      <c r="C4" s="5"/>
      <c r="D4" s="5"/>
      <c r="E4" s="5"/>
      <c r="F4" s="5"/>
    </row>
    <row r="5" spans="1:10" x14ac:dyDescent="0.2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7.5" customHeight="1" x14ac:dyDescent="0.2">
      <c r="C8" s="5"/>
      <c r="D8" s="5"/>
      <c r="E8" s="5"/>
      <c r="F8" s="5"/>
    </row>
    <row r="9" spans="1:10" x14ac:dyDescent="0.2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7.5" customHeight="1" x14ac:dyDescent="0.2">
      <c r="C11" s="5"/>
      <c r="D11" s="5"/>
      <c r="E11" s="5"/>
      <c r="F11" s="5"/>
    </row>
    <row r="12" spans="1:10" x14ac:dyDescent="0.2">
      <c r="A12" s="2" t="s">
        <v>7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16" thickBot="1" x14ac:dyDescent="0.25">
      <c r="C13" s="5"/>
      <c r="D13" s="5"/>
      <c r="E13" s="5"/>
      <c r="F13" s="5"/>
    </row>
    <row r="14" spans="1:10" x14ac:dyDescent="0.2">
      <c r="B14" s="7" t="s">
        <v>8</v>
      </c>
      <c r="C14" s="8" t="s">
        <v>9</v>
      </c>
      <c r="D14" s="9" t="s">
        <v>10</v>
      </c>
      <c r="E14" s="10" t="s">
        <v>11</v>
      </c>
      <c r="F14" s="8" t="s">
        <v>12</v>
      </c>
    </row>
    <row r="15" spans="1:10" x14ac:dyDescent="0.2">
      <c r="B15" s="11" t="s">
        <v>13</v>
      </c>
      <c r="C15" s="12">
        <v>4</v>
      </c>
      <c r="D15" s="13">
        <f t="shared" ref="D15:D39" si="0">IF(ISTEXT(E15),C15,0)</f>
        <v>0</v>
      </c>
      <c r="E15" s="14">
        <f>'[1]Plan of Study'!C22</f>
        <v>0</v>
      </c>
      <c r="F15" s="15" t="str">
        <f>IF(ISTEXT(E15),D15*VLOOKUP(E15,C45:D57,2,FALSE),"0")</f>
        <v>0</v>
      </c>
    </row>
    <row r="16" spans="1:10" x14ac:dyDescent="0.2">
      <c r="B16" s="11" t="s">
        <v>14</v>
      </c>
      <c r="C16" s="12">
        <v>3</v>
      </c>
      <c r="D16" s="13">
        <f t="shared" si="0"/>
        <v>0</v>
      </c>
      <c r="E16" s="14">
        <f>'[1]Plan of Study'!C21</f>
        <v>0</v>
      </c>
      <c r="F16" s="15" t="str">
        <f>IF(ISTEXT(E16),D16*VLOOKUP(E16,C45:D57,2,FALSE),"0")</f>
        <v>0</v>
      </c>
    </row>
    <row r="17" spans="2:10" x14ac:dyDescent="0.2">
      <c r="B17" s="11" t="s">
        <v>15</v>
      </c>
      <c r="C17" s="12">
        <v>3</v>
      </c>
      <c r="D17" s="13">
        <f t="shared" si="0"/>
        <v>0</v>
      </c>
      <c r="E17" s="14">
        <f>'[1]Plan of Study'!C23</f>
        <v>0</v>
      </c>
      <c r="F17" s="15" t="str">
        <f>IF(ISTEXT(E17),D17*VLOOKUP(E17,C45:D57,2,FALSE),"0")</f>
        <v>0</v>
      </c>
    </row>
    <row r="18" spans="2:10" x14ac:dyDescent="0.2">
      <c r="B18" s="11" t="s">
        <v>16</v>
      </c>
      <c r="C18" s="12">
        <v>1</v>
      </c>
      <c r="D18" s="13">
        <f t="shared" si="0"/>
        <v>0</v>
      </c>
      <c r="E18" s="14">
        <f>'[1]Plan of Study'!C24</f>
        <v>0</v>
      </c>
      <c r="F18" s="15" t="str">
        <f>IF(ISTEXT(E18),D18*VLOOKUP(E18,C45:D57,2,FALSE),"0")</f>
        <v>0</v>
      </c>
    </row>
    <row r="19" spans="2:10" x14ac:dyDescent="0.2">
      <c r="B19" s="11" t="str">
        <f>'[1]Plan of Study'!B26</f>
        <v>PHYS 241</v>
      </c>
      <c r="C19" s="12">
        <f>'[1]Plan of Study'!E26</f>
        <v>3</v>
      </c>
      <c r="D19" s="13">
        <f t="shared" si="0"/>
        <v>0</v>
      </c>
      <c r="E19" s="14">
        <f>'[1]Plan of Study'!C26</f>
        <v>0</v>
      </c>
      <c r="F19" s="15" t="str">
        <f>IF(ISTEXT(E19),D19*VLOOKUP(E19,C45:D57,2,FALSE),"0")</f>
        <v>0</v>
      </c>
      <c r="G19" s="16"/>
      <c r="H19" s="17"/>
      <c r="I19" s="17"/>
      <c r="J19" s="17"/>
    </row>
    <row r="20" spans="2:10" hidden="1" x14ac:dyDescent="0.2">
      <c r="B20" s="18" t="s">
        <v>17</v>
      </c>
      <c r="C20" s="19">
        <v>4</v>
      </c>
      <c r="D20" s="13">
        <f t="shared" si="0"/>
        <v>0</v>
      </c>
      <c r="E20" s="14"/>
      <c r="F20" s="15" t="str">
        <f>IF(ISTEXT(E20),D20*VLOOKUP(E20,C45:D57,2,FALSE),"0")</f>
        <v>0</v>
      </c>
      <c r="G20" s="20" t="s">
        <v>18</v>
      </c>
      <c r="H20" s="16"/>
      <c r="I20" s="16"/>
      <c r="J20" s="16"/>
    </row>
    <row r="21" spans="2:10" x14ac:dyDescent="0.2">
      <c r="B21" s="11" t="s">
        <v>19</v>
      </c>
      <c r="C21" s="12">
        <v>3</v>
      </c>
      <c r="D21" s="13">
        <f t="shared" si="0"/>
        <v>0</v>
      </c>
      <c r="E21" s="14">
        <f>'[1]Plan of Study'!M21</f>
        <v>0</v>
      </c>
      <c r="F21" s="15" t="str">
        <f>IF(ISTEXT(E21),D21*VLOOKUP(E21,C45:D57,2,FALSE),"0")</f>
        <v>0</v>
      </c>
    </row>
    <row r="22" spans="2:10" x14ac:dyDescent="0.2">
      <c r="B22" s="11" t="s">
        <v>20</v>
      </c>
      <c r="C22" s="12">
        <v>1</v>
      </c>
      <c r="D22" s="13">
        <f t="shared" si="0"/>
        <v>0</v>
      </c>
      <c r="E22" s="14">
        <f>'[1]Plan of Study'!M22</f>
        <v>0</v>
      </c>
      <c r="F22" s="15" t="str">
        <f>IF(ISTEXT(E22),D22*VLOOKUP(E22,C45:D57,2,FALSE),"0")</f>
        <v>0</v>
      </c>
    </row>
    <row r="23" spans="2:10" hidden="1" x14ac:dyDescent="0.2">
      <c r="B23" s="11" t="s">
        <v>21</v>
      </c>
      <c r="C23" s="12">
        <v>4</v>
      </c>
      <c r="D23" s="13">
        <f t="shared" si="0"/>
        <v>0</v>
      </c>
      <c r="E23" s="14"/>
      <c r="F23" s="15" t="str">
        <f>IF(ISTEXT(E23),D23*VLOOKUP(E23,C45:D57,2,FALSE),"0")</f>
        <v>0</v>
      </c>
    </row>
    <row r="24" spans="2:10" x14ac:dyDescent="0.2">
      <c r="B24" s="11" t="s">
        <v>22</v>
      </c>
      <c r="C24" s="12">
        <v>3</v>
      </c>
      <c r="D24" s="21">
        <f t="shared" si="0"/>
        <v>0</v>
      </c>
      <c r="E24" s="14">
        <f>'[1]Plan of Study'!C33</f>
        <v>0</v>
      </c>
      <c r="F24" s="22" t="str">
        <f>IF(ISTEXT(E24),D24*VLOOKUP(E24,C45:D57,2,FALSE),"0")</f>
        <v>0</v>
      </c>
      <c r="G24" s="16"/>
      <c r="H24" s="17"/>
      <c r="I24" s="17"/>
      <c r="J24" s="17"/>
    </row>
    <row r="25" spans="2:10" x14ac:dyDescent="0.2">
      <c r="B25" s="11" t="s">
        <v>23</v>
      </c>
      <c r="C25" s="12">
        <v>3</v>
      </c>
      <c r="D25" s="21">
        <f t="shared" si="0"/>
        <v>0</v>
      </c>
      <c r="E25" s="14">
        <f>'[1]Plan of Study'!M23</f>
        <v>0</v>
      </c>
      <c r="F25" s="22" t="str">
        <f>IF(ISTEXT(E25),D25*VLOOKUP(E25,C45:D57,2,FALSE),"0")</f>
        <v>0</v>
      </c>
      <c r="G25" s="16"/>
      <c r="H25" s="17"/>
      <c r="I25" s="17"/>
      <c r="J25" s="17"/>
    </row>
    <row r="26" spans="2:10" x14ac:dyDescent="0.2">
      <c r="B26" s="11" t="s">
        <v>24</v>
      </c>
      <c r="C26" s="12">
        <v>1</v>
      </c>
      <c r="D26" s="13">
        <f t="shared" si="0"/>
        <v>0</v>
      </c>
      <c r="E26" s="14">
        <f>'[1]Plan of Study'!M24</f>
        <v>0</v>
      </c>
      <c r="F26" s="15" t="str">
        <f>IF(ISTEXT(E26),D26*VLOOKUP(E26,C45:D57,2,FALSE),"0")</f>
        <v>0</v>
      </c>
    </row>
    <row r="27" spans="2:10" x14ac:dyDescent="0.2">
      <c r="B27" s="11" t="s">
        <v>25</v>
      </c>
      <c r="C27" s="12">
        <v>3</v>
      </c>
      <c r="D27" s="13">
        <f t="shared" si="0"/>
        <v>0</v>
      </c>
      <c r="E27" s="14">
        <f>'[1]Plan of Study'!M25</f>
        <v>0</v>
      </c>
      <c r="F27" s="15" t="str">
        <f>IF(ISTEXT(E27),D27*VLOOKUP(E27,C45:D57,2,FALSE),"0")</f>
        <v>0</v>
      </c>
      <c r="G27" s="5"/>
    </row>
    <row r="28" spans="2:10" x14ac:dyDescent="0.2">
      <c r="B28" s="11" t="s">
        <v>26</v>
      </c>
      <c r="C28" s="12">
        <v>3</v>
      </c>
      <c r="D28" s="13">
        <f t="shared" si="0"/>
        <v>0</v>
      </c>
      <c r="E28" s="14">
        <f>'[1]Plan of Study'!M26</f>
        <v>0</v>
      </c>
      <c r="F28" s="15" t="str">
        <f>IF(ISTEXT(E28),D28*VLOOKUP(E28,C45:D57,2,FALSE),"0")</f>
        <v>0</v>
      </c>
    </row>
    <row r="29" spans="2:10" x14ac:dyDescent="0.2">
      <c r="B29" s="11" t="s">
        <v>27</v>
      </c>
      <c r="C29" s="12">
        <v>1</v>
      </c>
      <c r="D29" s="13">
        <f t="shared" si="0"/>
        <v>0</v>
      </c>
      <c r="E29" s="14">
        <f>'[1]Plan of Study'!M33</f>
        <v>0</v>
      </c>
      <c r="F29" s="15" t="str">
        <f>IF(ISTEXT(E29),D29*VLOOKUP(E29,C45:D57,2,FALSE),"0")</f>
        <v>0</v>
      </c>
      <c r="G29" s="16"/>
      <c r="H29" s="17"/>
      <c r="I29" s="17"/>
      <c r="J29" s="17"/>
    </row>
    <row r="30" spans="2:10" x14ac:dyDescent="0.2">
      <c r="B30" s="11" t="s">
        <v>28</v>
      </c>
      <c r="C30" s="12">
        <v>3</v>
      </c>
      <c r="D30" s="13">
        <f t="shared" si="0"/>
        <v>0</v>
      </c>
      <c r="E30" s="14">
        <f>'[1]Plan of Study'!C34</f>
        <v>0</v>
      </c>
      <c r="F30" s="15" t="str">
        <f>IF(ISTEXT(E30),D30*VLOOKUP(E30,C44:D57,2,FALSE),"0")</f>
        <v>0</v>
      </c>
      <c r="G30" s="16"/>
      <c r="H30" s="17"/>
      <c r="I30" s="17"/>
      <c r="J30" s="17"/>
    </row>
    <row r="31" spans="2:10" x14ac:dyDescent="0.2">
      <c r="B31" s="11" t="s">
        <v>29</v>
      </c>
      <c r="C31" s="12">
        <v>3</v>
      </c>
      <c r="D31" s="13">
        <f t="shared" si="0"/>
        <v>0</v>
      </c>
      <c r="E31" s="14">
        <f>'[1]Plan of Study'!C35</f>
        <v>0</v>
      </c>
      <c r="F31" s="15" t="str">
        <f>IF(ISTEXT(E31),D31*VLOOKUP(E31,C45:D57,2,FALSE),"0")</f>
        <v>0</v>
      </c>
    </row>
    <row r="32" spans="2:10" x14ac:dyDescent="0.2">
      <c r="B32" s="11" t="s">
        <v>30</v>
      </c>
      <c r="C32" s="12">
        <v>1</v>
      </c>
      <c r="D32" s="13">
        <f t="shared" si="0"/>
        <v>0</v>
      </c>
      <c r="E32" s="14">
        <f>'[1]Plan of Study'!C36</f>
        <v>0</v>
      </c>
      <c r="F32" s="15" t="str">
        <f>IF(ISTEXT(E32),D32*VLOOKUP(E32,C46:D58,2,FALSE),"0")</f>
        <v>0</v>
      </c>
    </row>
    <row r="33" spans="2:14" x14ac:dyDescent="0.2">
      <c r="B33" s="11" t="s">
        <v>31</v>
      </c>
      <c r="C33" s="12">
        <v>3</v>
      </c>
      <c r="D33" s="13">
        <f t="shared" si="0"/>
        <v>0</v>
      </c>
      <c r="E33" s="14">
        <f>'[1]Plan of Study'!C37</f>
        <v>0</v>
      </c>
      <c r="F33" s="15" t="str">
        <f>IF(ISTEXT(E33),D33*VLOOKUP(E33,C45:D57,2,FALSE),"0")</f>
        <v>0</v>
      </c>
      <c r="N33" s="23"/>
    </row>
    <row r="34" spans="2:14" x14ac:dyDescent="0.2">
      <c r="B34" s="11" t="s">
        <v>32</v>
      </c>
      <c r="C34" s="12">
        <v>3</v>
      </c>
      <c r="D34" s="13">
        <f t="shared" si="0"/>
        <v>0</v>
      </c>
      <c r="E34" s="14">
        <f>'[1]Plan of Study'!C46</f>
        <v>0</v>
      </c>
      <c r="F34" s="15" t="str">
        <f>IF(ISTEXT(E34),D34*VLOOKUP(E34,C45:D57,2,FALSE),"0")</f>
        <v>0</v>
      </c>
    </row>
    <row r="35" spans="2:14" x14ac:dyDescent="0.2">
      <c r="B35" s="11" t="s">
        <v>33</v>
      </c>
      <c r="C35" s="12">
        <v>3</v>
      </c>
      <c r="D35" s="13">
        <f t="shared" si="0"/>
        <v>0</v>
      </c>
      <c r="E35" s="14">
        <f>'[1]Plan of Study'!M36</f>
        <v>0</v>
      </c>
      <c r="F35" s="15" t="str">
        <f>IF(ISTEXT(E35),D35*VLOOKUP(E35,C45:D57,2,FALSE),"0")</f>
        <v>0</v>
      </c>
    </row>
    <row r="36" spans="2:14" x14ac:dyDescent="0.2">
      <c r="B36" s="11" t="s">
        <v>34</v>
      </c>
      <c r="C36" s="12">
        <v>3</v>
      </c>
      <c r="D36" s="13">
        <f t="shared" si="0"/>
        <v>0</v>
      </c>
      <c r="E36" s="14">
        <f>'[1]Plan of Study'!M35</f>
        <v>0</v>
      </c>
      <c r="F36" s="15" t="str">
        <f>IF(ISTEXT(E36),D36*VLOOKUP(E36,C44:D56,2,FALSE),"0")</f>
        <v>0</v>
      </c>
      <c r="G36" s="16"/>
      <c r="H36" s="17"/>
      <c r="I36" s="17"/>
      <c r="J36" s="17"/>
    </row>
    <row r="37" spans="2:14" x14ac:dyDescent="0.2">
      <c r="B37" s="11" t="s">
        <v>35</v>
      </c>
      <c r="C37" s="12">
        <v>3</v>
      </c>
      <c r="D37" s="13">
        <f t="shared" si="0"/>
        <v>0</v>
      </c>
      <c r="E37" s="14">
        <f>'[1]Plan of Study'!M34</f>
        <v>0</v>
      </c>
      <c r="F37" s="15" t="str">
        <f>IF(ISTEXT(E37),D37*VLOOKUP(E37,C45:D57,2,FALSE),"0")</f>
        <v>0</v>
      </c>
      <c r="G37" s="16"/>
      <c r="H37" s="17"/>
      <c r="I37" s="17"/>
      <c r="J37" s="17"/>
    </row>
    <row r="38" spans="2:14" x14ac:dyDescent="0.2">
      <c r="B38" s="11" t="s">
        <v>36</v>
      </c>
      <c r="C38" s="12">
        <v>4</v>
      </c>
      <c r="D38" s="13">
        <f t="shared" si="0"/>
        <v>0</v>
      </c>
      <c r="E38" s="14">
        <f>'[1]Plan of Study'!C45</f>
        <v>0</v>
      </c>
      <c r="F38" s="15" t="str">
        <f>IF(ISTEXT(E38),D38*VLOOKUP(E38,C45:D57,2,FALSE),"0")</f>
        <v>0</v>
      </c>
    </row>
    <row r="39" spans="2:14" x14ac:dyDescent="0.2">
      <c r="B39" s="11" t="s">
        <v>37</v>
      </c>
      <c r="C39" s="12">
        <v>3</v>
      </c>
      <c r="D39" s="13">
        <f t="shared" si="0"/>
        <v>0</v>
      </c>
      <c r="E39" s="14">
        <f>'[1]Plan of Study'!M45</f>
        <v>0</v>
      </c>
      <c r="F39" s="15" t="str">
        <f>IF(ISTEXT(E39),D39*VLOOKUP(E39,C45:D57,2,FALSE),"0")</f>
        <v>0</v>
      </c>
    </row>
    <row r="40" spans="2:14" ht="11.25" customHeight="1" x14ac:dyDescent="0.2">
      <c r="B40" s="24" t="s">
        <v>38</v>
      </c>
      <c r="C40" s="25"/>
      <c r="D40" s="26">
        <f>SUM(D15,D16,D17,D18,D19,D20,D21,D22,D23,D24,D25,D27,D28,D26,D29, D30,D31,D32,D33,D34,D35,D37,D38,D39)</f>
        <v>0</v>
      </c>
      <c r="E40" s="25"/>
      <c r="F40" s="27">
        <f>SUM(F15,F16,F17,F18,F19,F20,F21,F22,F23,F24,F25,F27,F28,F26, F29, F30,F31,F32,F33,F34,F35,F37,F38,F39)</f>
        <v>0</v>
      </c>
    </row>
    <row r="41" spans="2:14" ht="16" thickBot="1" x14ac:dyDescent="0.25">
      <c r="B41" s="28" t="s">
        <v>39</v>
      </c>
      <c r="C41" s="29"/>
      <c r="D41" s="29"/>
      <c r="E41" s="29"/>
      <c r="F41" s="30" t="e">
        <f>F40/D40</f>
        <v>#DIV/0!</v>
      </c>
    </row>
    <row r="42" spans="2:14" ht="16" thickBot="1" x14ac:dyDescent="0.25"/>
    <row r="43" spans="2:14" ht="16" thickBot="1" x14ac:dyDescent="0.25">
      <c r="C43" s="31" t="s">
        <v>40</v>
      </c>
      <c r="D43" s="32"/>
    </row>
    <row r="44" spans="2:14" ht="16" thickBot="1" x14ac:dyDescent="0.25">
      <c r="B44" s="33"/>
      <c r="C44" s="34" t="s">
        <v>41</v>
      </c>
      <c r="D44" s="35" t="s">
        <v>42</v>
      </c>
    </row>
    <row r="45" spans="2:14" x14ac:dyDescent="0.2">
      <c r="C45" s="36" t="s">
        <v>43</v>
      </c>
      <c r="D45" s="37">
        <v>4</v>
      </c>
    </row>
    <row r="46" spans="2:14" x14ac:dyDescent="0.2">
      <c r="C46" s="38" t="s">
        <v>44</v>
      </c>
      <c r="D46" s="39">
        <v>4</v>
      </c>
    </row>
    <row r="47" spans="2:14" x14ac:dyDescent="0.2">
      <c r="C47" s="38" t="s">
        <v>45</v>
      </c>
      <c r="D47" s="39">
        <v>3.7</v>
      </c>
    </row>
    <row r="48" spans="2:14" x14ac:dyDescent="0.2">
      <c r="C48" s="38" t="s">
        <v>46</v>
      </c>
      <c r="D48" s="39">
        <v>3.3</v>
      </c>
    </row>
    <row r="49" spans="3:4" x14ac:dyDescent="0.2">
      <c r="C49" s="38" t="s">
        <v>47</v>
      </c>
      <c r="D49" s="39">
        <v>3</v>
      </c>
    </row>
    <row r="50" spans="3:4" x14ac:dyDescent="0.2">
      <c r="C50" s="38" t="s">
        <v>48</v>
      </c>
      <c r="D50" s="39">
        <v>2.7</v>
      </c>
    </row>
    <row r="51" spans="3:4" x14ac:dyDescent="0.2">
      <c r="C51" s="38" t="s">
        <v>49</v>
      </c>
      <c r="D51" s="39">
        <v>2.2999999999999998</v>
      </c>
    </row>
    <row r="52" spans="3:4" x14ac:dyDescent="0.2">
      <c r="C52" s="38" t="s">
        <v>50</v>
      </c>
      <c r="D52" s="39">
        <v>2</v>
      </c>
    </row>
    <row r="53" spans="3:4" x14ac:dyDescent="0.2">
      <c r="C53" s="38" t="s">
        <v>51</v>
      </c>
      <c r="D53" s="39">
        <v>1.7</v>
      </c>
    </row>
    <row r="54" spans="3:4" x14ac:dyDescent="0.2">
      <c r="C54" s="38" t="s">
        <v>52</v>
      </c>
      <c r="D54" s="39">
        <v>1.3</v>
      </c>
    </row>
    <row r="55" spans="3:4" x14ac:dyDescent="0.2">
      <c r="C55" s="38" t="s">
        <v>53</v>
      </c>
      <c r="D55" s="39">
        <v>1</v>
      </c>
    </row>
    <row r="56" spans="3:4" x14ac:dyDescent="0.2">
      <c r="C56" s="38" t="s">
        <v>54</v>
      </c>
      <c r="D56" s="39">
        <v>0.7</v>
      </c>
    </row>
    <row r="57" spans="3:4" ht="16" thickBot="1" x14ac:dyDescent="0.25">
      <c r="C57" s="40" t="s">
        <v>55</v>
      </c>
      <c r="D57" s="41">
        <v>0</v>
      </c>
    </row>
  </sheetData>
  <mergeCells count="17">
    <mergeCell ref="G30:J30"/>
    <mergeCell ref="G36:J36"/>
    <mergeCell ref="G37:J37"/>
    <mergeCell ref="B41:E41"/>
    <mergeCell ref="C43:D43"/>
    <mergeCell ref="A12:J12"/>
    <mergeCell ref="G19:J19"/>
    <mergeCell ref="G20:J20"/>
    <mergeCell ref="G24:J24"/>
    <mergeCell ref="G25:J25"/>
    <mergeCell ref="G29:J29"/>
    <mergeCell ref="A1:J1"/>
    <mergeCell ref="A2:J2"/>
    <mergeCell ref="A5:J5"/>
    <mergeCell ref="A7:J7"/>
    <mergeCell ref="A9:J9"/>
    <mergeCell ref="A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GPA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J Hess</dc:creator>
  <cp:lastModifiedBy>Beth J Hess</cp:lastModifiedBy>
  <dcterms:created xsi:type="dcterms:W3CDTF">2025-06-10T17:50:40Z</dcterms:created>
  <dcterms:modified xsi:type="dcterms:W3CDTF">2025-06-10T17:51:01Z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2025-06-10T17:50:44Z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fb2f1b4b-0d5f-41c1-bf9e-5ba038619e28</vt:lpwstr>
  </property>
  <property fmtid="{D5CDD505-2E9C-101B-9397-08002B2CF9AE}" pid="8" name="MSIP_Label_f7606f69-b0ae-4874-be30-7d43a3c7be10_ContentBits">
    <vt:lpwstr>0</vt:lpwstr>
  </property>
  <property fmtid="{D5CDD505-2E9C-101B-9397-08002B2CF9AE}" pid="9" name="MSIP_Label_f7606f69-b0ae-4874-be30-7d43a3c7be10_Tag">
    <vt:lpwstr>50, 3, 0, 1</vt:lpwstr>
  </property>
</Properties>
</file>